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6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manuelrodrigues/Google Drive/04. ULTRALEVES/4.4 AERONAVES/4.4.5 Tecnam P-92 Echo Super_CS-URA/"/>
    </mc:Choice>
  </mc:AlternateContent>
  <xr:revisionPtr revIDLastSave="0" documentId="13_ncr:1_{FD25DE77-20B8-D54D-9AE8-B0240C1F51CD}" xr6:coauthVersionLast="45" xr6:coauthVersionMax="45" xr10:uidLastSave="{00000000-0000-0000-0000-000000000000}"/>
  <bookViews>
    <workbookView xWindow="0" yWindow="460" windowWidth="11660" windowHeight="14900" tabRatio="500" xr2:uid="{00000000-000D-0000-FFFF-FFFF00000000}"/>
  </bookViews>
  <sheets>
    <sheet name="Peso e centragem SUPER" sheetId="2" r:id="rId1"/>
  </sheet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8" i="2" l="1"/>
  <c r="B19" i="2"/>
  <c r="C23" i="2" s="1"/>
  <c r="D23" i="2" s="1"/>
  <c r="D24" i="2"/>
  <c r="D27" i="2"/>
  <c r="D26" i="2"/>
  <c r="D25" i="2"/>
  <c r="D28" i="2" l="1"/>
  <c r="C28" i="2" s="1"/>
  <c r="B30" i="2" s="1"/>
</calcChain>
</file>

<file path=xl/sharedStrings.xml><?xml version="1.0" encoding="utf-8"?>
<sst xmlns="http://schemas.openxmlformats.org/spreadsheetml/2006/main" count="22" uniqueCount="22">
  <si>
    <t>Peso à descolagem</t>
  </si>
  <si>
    <t>Centragem</t>
  </si>
  <si>
    <t>Combustível (L)</t>
  </si>
  <si>
    <t>Massa em vazio (Kg)</t>
  </si>
  <si>
    <t>Peso piloto (Kg)</t>
  </si>
  <si>
    <t>Peso passageiro (Kg)</t>
  </si>
  <si>
    <t>Bagagem (Kg)</t>
  </si>
  <si>
    <t>PESO</t>
  </si>
  <si>
    <t>Momento</t>
  </si>
  <si>
    <t>Datum (m)</t>
  </si>
  <si>
    <t>D (m)</t>
  </si>
  <si>
    <t>Braço em vazio (m)</t>
  </si>
  <si>
    <t>CÁLCULO DO PESO E CENTRAGEM</t>
  </si>
  <si>
    <t>Matrícula:</t>
  </si>
  <si>
    <t>Braço (m)</t>
  </si>
  <si>
    <t>Avião:</t>
  </si>
  <si>
    <t>Assinatura</t>
  </si>
  <si>
    <t>Nome e assinatura do piloto:</t>
  </si>
  <si>
    <t>Nome</t>
  </si>
  <si>
    <t>MAC (m)</t>
  </si>
  <si>
    <t>TECNAM P-92 Echo Super de luxe</t>
  </si>
  <si>
    <t>CS-URA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</si>
</sst>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9">
    <xf numFmtId="0" fontId="0" fillId="0" borderId="0" xfId="0"/>
    <xf numFmtId="0" fontId="3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" fillId="0" borderId="0" xfId="0" applyFont="1"/>
    <xf numFmtId="0" fontId="0" fillId="0" borderId="0" xfId="0" applyAlignment="1">
      <alignment horizontal="left"/>
    </xf>
    <xf numFmtId="2" fontId="0" fillId="0" borderId="0" xfId="0" applyNumberFormat="1"/>
    <xf numFmtId="0" fontId="0" fillId="0" borderId="0" xfId="0" applyFont="1" applyAlignment="1">
      <alignment horizontal="right"/>
    </xf>
    <xf numFmtId="164" fontId="0" fillId="0" borderId="0" xfId="0" applyNumberFormat="1"/>
    <xf numFmtId="0" fontId="2" fillId="0" borderId="0" xfId="0" applyFont="1" applyAlignment="1">
      <alignment horizontal="center"/>
    </xf>
    <xf numFmtId="0" fontId="0" fillId="2" borderId="1" xfId="0" applyFill="1" applyBorder="1"/>
    <xf numFmtId="0" fontId="2" fillId="0" borderId="0" xfId="0" applyFont="1" applyAlignment="1">
      <alignment horizontal="center" wrapText="1"/>
    </xf>
    <xf numFmtId="0" fontId="0" fillId="0" borderId="2" xfId="0" applyBorder="1"/>
    <xf numFmtId="0" fontId="4" fillId="0" borderId="0" xfId="0" applyFont="1" applyAlignment="1">
      <alignment horizontal="right"/>
    </xf>
    <xf numFmtId="0" fontId="5" fillId="0" borderId="3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0" fontId="3" fillId="0" borderId="0" xfId="1" applyNumberFormat="1" applyFont="1"/>
    <xf numFmtId="0" fontId="0" fillId="3" borderId="0" xfId="0" applyFont="1" applyFill="1" applyBorder="1" applyAlignment="1">
      <alignment horizontal="right"/>
    </xf>
    <xf numFmtId="0" fontId="0" fillId="3" borderId="0" xfId="0" applyFill="1"/>
  </cellXfs>
  <cellStyles count="2">
    <cellStyle name="Normal" xfId="0" builtinId="0"/>
    <cellStyle name="Percentagem" xfId="1" builtinId="5"/>
  </cellStyles>
  <dxfs count="1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330200</xdr:colOff>
      <xdr:row>38</xdr:row>
      <xdr:rowOff>17780</xdr:rowOff>
    </xdr:from>
    <xdr:to>
      <xdr:col>4</xdr:col>
      <xdr:colOff>483871</xdr:colOff>
      <xdr:row>43</xdr:row>
      <xdr:rowOff>71120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7B0EDD9-6208-0D43-9526-D91DE39E9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200" y="8272780"/>
          <a:ext cx="4903471" cy="1005840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30</xdr:row>
      <xdr:rowOff>121920</xdr:rowOff>
    </xdr:from>
    <xdr:to>
      <xdr:col>4</xdr:col>
      <xdr:colOff>511810</xdr:colOff>
      <xdr:row>38</xdr:row>
      <xdr:rowOff>5080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7C923B1-1BF5-DE45-8AAE-A45CB4ED7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0200" y="6751320"/>
          <a:ext cx="4931410" cy="1508760"/>
        </a:xfrm>
        <a:prstGeom prst="rect">
          <a:avLst/>
        </a:prstGeom>
      </xdr:spPr>
    </xdr:pic>
    <xdr:clientData/>
  </xdr:twoCellAnchor>
  <xdr:twoCellAnchor editAs="oneCell">
    <xdr:from>
      <xdr:col>0</xdr:col>
      <xdr:colOff>431800</xdr:colOff>
      <xdr:row>0</xdr:row>
      <xdr:rowOff>38100</xdr:rowOff>
    </xdr:from>
    <xdr:to>
      <xdr:col>4</xdr:col>
      <xdr:colOff>406400</xdr:colOff>
      <xdr:row>2</xdr:row>
      <xdr:rowOff>38100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839238E0-96F0-A748-BAA4-E3535088E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1800" y="38100"/>
          <a:ext cx="4724400" cy="4064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6</xdr:row>
      <xdr:rowOff>152210</xdr:rowOff>
    </xdr:from>
    <xdr:to>
      <xdr:col>4</xdr:col>
      <xdr:colOff>186530</xdr:colOff>
      <xdr:row>15</xdr:row>
      <xdr:rowOff>101600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55B2AF47-1186-F948-88B7-8A660A22C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5300" y="1333310"/>
          <a:ext cx="4441030" cy="21210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02404-6ABC-F84F-A6F8-AA0FA4F96905}">
  <dimension ref="A4:F46"/>
  <sheetViews>
    <sheetView tabSelected="1" topLeftCell="A6" workbookViewId="0">
      <selection activeCell="B23" sqref="B23"/>
    </sheetView>
  </sheetViews>
  <sheetFormatPr baseColWidth="10" defaultRowHeight="16" x14ac:dyDescent="0.2"/>
  <cols>
    <col min="1" max="1" width="20.83203125" customWidth="1"/>
    <col min="2" max="4" width="13.83203125" customWidth="1"/>
  </cols>
  <sheetData>
    <row r="4" spans="1:6" ht="19" x14ac:dyDescent="0.25">
      <c r="A4" s="14" t="s">
        <v>12</v>
      </c>
      <c r="B4" s="14"/>
      <c r="C4" s="14"/>
      <c r="D4" s="14"/>
      <c r="E4" s="14"/>
      <c r="F4" s="14"/>
    </row>
    <row r="5" spans="1:6" ht="10" customHeight="1" x14ac:dyDescent="0.25">
      <c r="A5" s="1"/>
      <c r="B5" s="1"/>
      <c r="C5" s="1"/>
      <c r="D5" s="1"/>
      <c r="E5" s="1"/>
      <c r="F5" s="1"/>
    </row>
    <row r="6" spans="1:6" x14ac:dyDescent="0.2">
      <c r="A6" s="2" t="s">
        <v>15</v>
      </c>
      <c r="B6" s="15" t="s">
        <v>20</v>
      </c>
      <c r="C6" s="15"/>
      <c r="D6" s="6" t="s">
        <v>13</v>
      </c>
      <c r="E6" s="8" t="s">
        <v>21</v>
      </c>
    </row>
    <row r="7" spans="1:6" ht="19" x14ac:dyDescent="0.25">
      <c r="B7" s="1"/>
      <c r="C7" s="1"/>
      <c r="D7" s="1"/>
    </row>
    <row r="8" spans="1:6" ht="19" x14ac:dyDescent="0.25">
      <c r="B8" s="1"/>
      <c r="C8" s="1"/>
      <c r="D8" s="1"/>
    </row>
    <row r="9" spans="1:6" ht="19" x14ac:dyDescent="0.25">
      <c r="B9" s="1"/>
      <c r="C9" s="1"/>
      <c r="D9" s="1"/>
    </row>
    <row r="10" spans="1:6" ht="19" x14ac:dyDescent="0.25">
      <c r="B10" s="1"/>
      <c r="C10" s="1"/>
      <c r="D10" s="1"/>
    </row>
    <row r="11" spans="1:6" ht="19" x14ac:dyDescent="0.25">
      <c r="B11" s="1"/>
      <c r="C11" s="1"/>
      <c r="D11" s="1"/>
    </row>
    <row r="12" spans="1:6" ht="19" x14ac:dyDescent="0.25">
      <c r="B12" s="1"/>
      <c r="C12" s="1"/>
      <c r="D12" s="1"/>
    </row>
    <row r="13" spans="1:6" ht="19" x14ac:dyDescent="0.25">
      <c r="B13" s="1"/>
      <c r="C13" s="1"/>
      <c r="D13" s="1"/>
    </row>
    <row r="14" spans="1:6" ht="19" x14ac:dyDescent="0.25">
      <c r="B14" s="1"/>
      <c r="C14" s="1"/>
      <c r="D14" s="1"/>
    </row>
    <row r="15" spans="1:6" ht="19" x14ac:dyDescent="0.25">
      <c r="B15" s="1"/>
      <c r="C15" s="1"/>
      <c r="D15" s="1"/>
    </row>
    <row r="16" spans="1:6" ht="19" x14ac:dyDescent="0.25">
      <c r="B16" s="1"/>
      <c r="C16" s="1"/>
      <c r="D16" s="1"/>
    </row>
    <row r="17" spans="1:4" ht="19" x14ac:dyDescent="0.25">
      <c r="A17" s="6" t="s">
        <v>9</v>
      </c>
      <c r="B17" s="6">
        <v>1.4570000000000001</v>
      </c>
      <c r="C17" s="1"/>
      <c r="D17" s="1"/>
    </row>
    <row r="18" spans="1:4" ht="19" x14ac:dyDescent="0.25">
      <c r="A18" s="6" t="s">
        <v>10</v>
      </c>
      <c r="B18" s="17">
        <v>0.41770000000000002</v>
      </c>
      <c r="C18" s="1"/>
      <c r="D18" s="1"/>
    </row>
    <row r="19" spans="1:4" x14ac:dyDescent="0.2">
      <c r="A19" s="6" t="s">
        <v>11</v>
      </c>
      <c r="B19" s="6">
        <f>B17+B18</f>
        <v>1.8747</v>
      </c>
    </row>
    <row r="20" spans="1:4" x14ac:dyDescent="0.2">
      <c r="A20" s="6" t="s">
        <v>19</v>
      </c>
      <c r="B20" s="6">
        <v>1.4</v>
      </c>
    </row>
    <row r="22" spans="1:4" ht="17" x14ac:dyDescent="0.2">
      <c r="B22" s="10" t="s">
        <v>7</v>
      </c>
      <c r="C22" s="10" t="s">
        <v>14</v>
      </c>
      <c r="D22" s="8" t="s">
        <v>8</v>
      </c>
    </row>
    <row r="23" spans="1:4" ht="17" thickBot="1" x14ac:dyDescent="0.25">
      <c r="A23" t="s">
        <v>3</v>
      </c>
      <c r="B23" s="18">
        <v>360.5</v>
      </c>
      <c r="C23">
        <f>B19</f>
        <v>1.8747</v>
      </c>
      <c r="D23" s="7">
        <f>B23*C23</f>
        <v>675.82934999999998</v>
      </c>
    </row>
    <row r="24" spans="1:4" ht="17" thickBot="1" x14ac:dyDescent="0.25">
      <c r="A24" t="s">
        <v>2</v>
      </c>
      <c r="B24" s="9">
        <v>90</v>
      </c>
      <c r="C24">
        <v>1.66</v>
      </c>
      <c r="D24">
        <f>C24*B24</f>
        <v>149.4</v>
      </c>
    </row>
    <row r="25" spans="1:4" ht="17" thickBot="1" x14ac:dyDescent="0.25">
      <c r="A25" t="s">
        <v>4</v>
      </c>
      <c r="B25" s="9">
        <v>100</v>
      </c>
      <c r="C25">
        <v>1.76</v>
      </c>
      <c r="D25">
        <f>C25*B25</f>
        <v>176</v>
      </c>
    </row>
    <row r="26" spans="1:4" ht="17" thickBot="1" x14ac:dyDescent="0.25">
      <c r="A26" t="s">
        <v>5</v>
      </c>
      <c r="B26" s="9">
        <v>80</v>
      </c>
      <c r="C26">
        <v>1.76</v>
      </c>
      <c r="D26">
        <f>C26*B26</f>
        <v>140.80000000000001</v>
      </c>
    </row>
    <row r="27" spans="1:4" ht="17" thickBot="1" x14ac:dyDescent="0.25">
      <c r="A27" t="s">
        <v>6</v>
      </c>
      <c r="B27" s="9">
        <v>20</v>
      </c>
      <c r="C27">
        <v>2.21</v>
      </c>
      <c r="D27">
        <f>C27*B27</f>
        <v>44.2</v>
      </c>
    </row>
    <row r="28" spans="1:4" x14ac:dyDescent="0.2">
      <c r="A28" t="s">
        <v>0</v>
      </c>
      <c r="B28" s="3">
        <f>B24*0.8+B23+B25+B26+B27</f>
        <v>632.5</v>
      </c>
      <c r="C28" s="5">
        <f>D28/B28</f>
        <v>1.8754614229249014</v>
      </c>
      <c r="D28" s="7">
        <f>SUM(D23:D27)</f>
        <v>1186.2293500000001</v>
      </c>
    </row>
    <row r="30" spans="1:4" ht="19" x14ac:dyDescent="0.25">
      <c r="A30" s="4" t="s">
        <v>1</v>
      </c>
      <c r="B30" s="16">
        <f>((C28-B17)/B20)</f>
        <v>0.2989010163749295</v>
      </c>
    </row>
    <row r="32" spans="1:4" x14ac:dyDescent="0.2">
      <c r="B32" s="2"/>
    </row>
    <row r="40" spans="1:5" ht="11" customHeight="1" x14ac:dyDescent="0.2"/>
    <row r="45" spans="1:5" x14ac:dyDescent="0.2">
      <c r="A45" s="12" t="s">
        <v>17</v>
      </c>
      <c r="B45" s="11"/>
      <c r="C45" s="11"/>
      <c r="D45" s="11"/>
      <c r="E45" s="11"/>
    </row>
    <row r="46" spans="1:5" x14ac:dyDescent="0.2">
      <c r="B46" s="13" t="s">
        <v>18</v>
      </c>
      <c r="C46" s="13"/>
      <c r="D46" s="13" t="s">
        <v>16</v>
      </c>
      <c r="E46" s="13"/>
    </row>
  </sheetData>
  <mergeCells count="4">
    <mergeCell ref="B46:C46"/>
    <mergeCell ref="D46:E46"/>
    <mergeCell ref="A4:F4"/>
    <mergeCell ref="B6:C6"/>
  </mergeCells>
  <conditionalFormatting sqref="B28">
    <cfRule type="cellIs" dxfId="7" priority="4" operator="greaterThan">
      <formula>475</formula>
    </cfRule>
  </conditionalFormatting>
  <conditionalFormatting sqref="B30">
    <cfRule type="cellIs" dxfId="6" priority="1" operator="lessThan">
      <formula>19.9%</formula>
    </cfRule>
    <cfRule type="cellIs" dxfId="5" priority="2" operator="greaterThan">
      <formula>33.1%</formula>
    </cfRule>
    <cfRule type="cellIs" dxfId="4" priority="3" operator="between">
      <formula>20%</formula>
      <formula>33%</formula>
    </cfRule>
  </conditionalFormatting>
  <printOptions horizontalCentered="1"/>
  <pageMargins left="0.70866141732283472" right="0.70866141732283472" top="0.98425196850393704" bottom="0.74803149606299213" header="0.31496062992125984" footer="0.31496062992125984"/>
  <pageSetup paperSize="9" orientation="portrait" horizontalDpi="0" verticalDpi="0"/>
  <headerFooter>
    <oddHeader>&amp;L&amp;"Calibri,Normal"&amp;K000000&amp;G</oddHeader>
  </headerFooter>
  <drawing r:id="rId1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Folhas de Cálculo</vt:lpstr>
      </vt:variant>
      <vt:variant>
        <vt:i4>1</vt:i4>
      </vt:variant>
    </vt:vector>
  </HeadingPairs>
  <TitlesOfParts>
    <vt:vector size="1" baseType="lpstr">
      <vt:lpstr>Peso e centragem SUPER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 .</dc:creator>
  <cp:lastModifiedBy>Utilizador do Microsoft Office</cp:lastModifiedBy>
  <cp:lastPrinted>2020-07-10T22:23:57Z</cp:lastPrinted>
  <dcterms:created xsi:type="dcterms:W3CDTF">2012-05-28T22:56:07Z</dcterms:created>
  <dcterms:modified xsi:type="dcterms:W3CDTF">2020-07-10T22:57:00Z</dcterms:modified>
</cp:coreProperties>
</file>